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356" windowWidth="1519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<sst xmlns="http://schemas.openxmlformats.org/spreadsheetml/2006/main" count="70" uniqueCount="34">
  <si>
    <t>Date</t>
  </si>
  <si>
    <t>Acct</t>
  </si>
  <si>
    <t>Stock</t>
  </si>
  <si>
    <t>stock price</t>
  </si>
  <si>
    <t>strike price</t>
  </si>
  <si>
    <t>premium</t>
  </si>
  <si>
    <t># calls</t>
  </si>
  <si>
    <t>months until expiration</t>
  </si>
  <si>
    <t>% earned if exercised</t>
  </si>
  <si>
    <t>% if no strike</t>
  </si>
  <si>
    <t>Annualized if exercised</t>
  </si>
  <si>
    <t>Annualized if not exercised</t>
  </si>
  <si>
    <t>Profit if excercised</t>
  </si>
  <si>
    <t>Cost of Stock if not excercised</t>
  </si>
  <si>
    <t>IRA</t>
  </si>
  <si>
    <t>amd</t>
  </si>
  <si>
    <t>Brokerage</t>
  </si>
  <si>
    <t>tpx</t>
  </si>
  <si>
    <t>hain</t>
  </si>
  <si>
    <t>ua</t>
  </si>
  <si>
    <t>acl</t>
  </si>
  <si>
    <t>ba</t>
  </si>
  <si>
    <t>aapl</t>
  </si>
  <si>
    <t>dna</t>
  </si>
  <si>
    <t>ATI</t>
  </si>
  <si>
    <t>AAPL</t>
  </si>
  <si>
    <t>nyx</t>
  </si>
  <si>
    <t>BA</t>
  </si>
  <si>
    <t>slb</t>
  </si>
  <si>
    <t>cmcsa</t>
  </si>
  <si>
    <t>pcu</t>
  </si>
  <si>
    <t>gsf</t>
  </si>
  <si>
    <t>Columns I, J, M and N contain the amounts Ameritrade charges for each expiration (19.99), trade (9.99) and contract (0.75), these need to be adjusted for your own broker's fees</t>
  </si>
  <si>
    <t>Notes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</si>
</sst>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5" borderId="5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0" fontId="0" fillId="2" borderId="5" xfId="19" applyNumberFormat="1" applyFont="1" applyFill="1" applyBorder="1" applyAlignment="1">
      <alignment horizontal="center"/>
    </xf>
    <xf numFmtId="10" fontId="0" fillId="3" borderId="5" xfId="19" applyNumberFormat="1" applyFont="1" applyFill="1" applyBorder="1" applyAlignment="1">
      <alignment horizontal="center"/>
    </xf>
    <xf numFmtId="10" fontId="0" fillId="4" borderId="5" xfId="19" applyNumberFormat="1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10" fontId="0" fillId="2" borderId="7" xfId="19" applyNumberFormat="1" applyFont="1" applyFill="1" applyBorder="1" applyAlignment="1">
      <alignment horizontal="center"/>
    </xf>
    <xf numFmtId="10" fontId="0" fillId="3" borderId="7" xfId="19" applyNumberFormat="1" applyFont="1" applyFill="1" applyBorder="1" applyAlignment="1">
      <alignment horizontal="center"/>
    </xf>
    <xf numFmtId="10" fontId="0" fillId="4" borderId="7" xfId="19" applyNumberFormat="1" applyFont="1" applyFill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164" fontId="0" fillId="5" borderId="7" xfId="0" applyNumberFormat="1" applyFont="1" applyFill="1" applyBorder="1" applyAlignment="1">
      <alignment horizontal="center"/>
    </xf>
    <xf numFmtId="165" fontId="0" fillId="5" borderId="8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10" fontId="0" fillId="2" borderId="8" xfId="19" applyNumberFormat="1" applyFont="1" applyFill="1" applyBorder="1" applyAlignment="1">
      <alignment horizontal="center"/>
    </xf>
    <xf numFmtId="10" fontId="0" fillId="3" borderId="8" xfId="19" applyNumberFormat="1" applyFont="1" applyFill="1" applyBorder="1" applyAlignment="1">
      <alignment horizontal="center"/>
    </xf>
    <xf numFmtId="10" fontId="0" fillId="4" borderId="8" xfId="19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0" fillId="5" borderId="6" xfId="0" applyNumberFormat="1" applyFont="1" applyFill="1" applyBorder="1" applyAlignment="1">
      <alignment horizontal="center"/>
    </xf>
    <xf numFmtId="7" fontId="0" fillId="0" borderId="7" xfId="17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4" fontId="0" fillId="5" borderId="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8" fontId="0" fillId="0" borderId="10" xfId="0" applyNumberFormat="1" applyFont="1" applyBorder="1" applyAlignment="1">
      <alignment horizontal="center"/>
    </xf>
    <xf numFmtId="8" fontId="0" fillId="0" borderId="11" xfId="0" applyNumberFormat="1" applyFont="1" applyBorder="1" applyAlignment="1">
      <alignment horizontal="center"/>
    </xf>
    <xf numFmtId="8" fontId="0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pane ySplit="2" topLeftCell="BM3" activePane="bottomLeft" state="frozen"/>
      <selection pane="topLeft" activeCell="A1" sqref="A1"/>
      <selection pane="bottomLeft" activeCell="I33" sqref="I33"/>
    </sheetView>
  </sheetViews>
  <sheetFormatPr defaultColWidth="9.140625" defaultRowHeight="12.75"/>
  <cols>
    <col min="4" max="5" width="10.140625" style="0" bestFit="1" customWidth="1"/>
    <col min="6" max="6" width="8.140625" style="0" bestFit="1" customWidth="1"/>
    <col min="8" max="14" width="11.140625" style="0" customWidth="1"/>
    <col min="15" max="15" width="157.00390625" style="46" bestFit="1" customWidth="1"/>
  </cols>
  <sheetData>
    <row r="1" ht="13.5" thickBot="1">
      <c r="A1" s="41" t="s">
        <v>32</v>
      </c>
    </row>
    <row r="2" spans="1:15" ht="39" thickBot="1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6" t="s">
        <v>8</v>
      </c>
      <c r="J2" s="7" t="s">
        <v>9</v>
      </c>
      <c r="K2" s="8" t="s">
        <v>10</v>
      </c>
      <c r="L2" s="7" t="s">
        <v>11</v>
      </c>
      <c r="M2" s="8" t="s">
        <v>12</v>
      </c>
      <c r="N2" s="9" t="s">
        <v>13</v>
      </c>
      <c r="O2" s="10" t="s">
        <v>33</v>
      </c>
    </row>
    <row r="3" spans="1:15" ht="12.75">
      <c r="A3" s="11">
        <v>38951</v>
      </c>
      <c r="B3" s="12" t="s">
        <v>14</v>
      </c>
      <c r="C3" s="13" t="s">
        <v>15</v>
      </c>
      <c r="D3" s="14">
        <v>24.76</v>
      </c>
      <c r="E3" s="14">
        <v>25</v>
      </c>
      <c r="F3" s="14">
        <v>2.1</v>
      </c>
      <c r="G3" s="15">
        <v>2</v>
      </c>
      <c r="H3" s="13">
        <v>2</v>
      </c>
      <c r="I3" s="16">
        <f>M3/(D3*100*G3)</f>
        <v>0.08784733441033918</v>
      </c>
      <c r="J3" s="17">
        <f>((F3*100*G3)-(9.99+((0.75)*G3)))/(D3*100*G3)</f>
        <v>0.08249394184168013</v>
      </c>
      <c r="K3" s="18">
        <f>(12/H3)*I3</f>
        <v>0.527084006462035</v>
      </c>
      <c r="L3" s="17">
        <f>(12/H3)*J3</f>
        <v>0.4949636510500808</v>
      </c>
      <c r="M3" s="19">
        <f>(E3-D3)*(100*G3)+(F3*100*G3)-(9.99+(G3*0.75))-(19.99+(G3*0.75))</f>
        <v>435.01999999999964</v>
      </c>
      <c r="N3" s="48">
        <f>(((G3*D3*100)+9.99)-(G3*F3*100)+(0.75/G3))/(100*G3)</f>
        <v>22.711824999999997</v>
      </c>
      <c r="O3" s="10"/>
    </row>
    <row r="4" spans="1:15" ht="12.75">
      <c r="A4" s="20">
        <v>38951</v>
      </c>
      <c r="B4" s="21" t="s">
        <v>14</v>
      </c>
      <c r="C4" s="22" t="s">
        <v>15</v>
      </c>
      <c r="D4" s="23">
        <v>24.76</v>
      </c>
      <c r="E4" s="23">
        <v>25</v>
      </c>
      <c r="F4" s="23">
        <v>2.1</v>
      </c>
      <c r="G4" s="24">
        <v>2</v>
      </c>
      <c r="H4" s="22">
        <v>2</v>
      </c>
      <c r="I4" s="25">
        <f aca="true" t="shared" si="0" ref="I4:I29">M4/(D4*100*G4)</f>
        <v>0.08784733441033918</v>
      </c>
      <c r="J4" s="26">
        <f aca="true" t="shared" si="1" ref="J4:J29">((F4*100*G4)-(9.99+((0.75)*G4)))/(D4*100*G4)</f>
        <v>0.08249394184168013</v>
      </c>
      <c r="K4" s="27">
        <f aca="true" t="shared" si="2" ref="K4:K29">(12/H4)*I4</f>
        <v>0.527084006462035</v>
      </c>
      <c r="L4" s="26">
        <f aca="true" t="shared" si="3" ref="L4:L29">(12/H4)*J4</f>
        <v>0.4949636510500808</v>
      </c>
      <c r="M4" s="28">
        <f aca="true" t="shared" si="4" ref="M4:M29">(E4-D4)*(100*G4)+(F4*100*G4)-(9.99+(G4*0.75))-(19.99+(G4*0.75))</f>
        <v>435.01999999999964</v>
      </c>
      <c r="N4" s="49">
        <f aca="true" t="shared" si="5" ref="N4:N29">(((G4*D4*100)+9.99)-(G4*F4*100)+(0.75/G4))/(100*G4)</f>
        <v>22.711824999999997</v>
      </c>
      <c r="O4" s="10"/>
    </row>
    <row r="5" spans="1:15" ht="12.75">
      <c r="A5" s="20">
        <v>39013</v>
      </c>
      <c r="B5" s="21" t="s">
        <v>14</v>
      </c>
      <c r="C5" s="22" t="s">
        <v>15</v>
      </c>
      <c r="D5" s="23">
        <v>22.71</v>
      </c>
      <c r="E5" s="23">
        <v>25</v>
      </c>
      <c r="F5" s="23">
        <v>0.85</v>
      </c>
      <c r="G5" s="24">
        <v>2</v>
      </c>
      <c r="H5" s="22">
        <v>5</v>
      </c>
      <c r="I5" s="25">
        <f t="shared" si="0"/>
        <v>0.131003963011889</v>
      </c>
      <c r="J5" s="26">
        <f t="shared" si="1"/>
        <v>0.03489872302950242</v>
      </c>
      <c r="K5" s="27">
        <f t="shared" si="2"/>
        <v>0.31440951122853356</v>
      </c>
      <c r="L5" s="26">
        <f t="shared" si="3"/>
        <v>0.08375693527080581</v>
      </c>
      <c r="M5" s="28">
        <f t="shared" si="4"/>
        <v>595.0199999999998</v>
      </c>
      <c r="N5" s="49">
        <f t="shared" si="5"/>
        <v>21.911825</v>
      </c>
      <c r="O5" s="29"/>
    </row>
    <row r="6" spans="1:15" ht="12.75">
      <c r="A6" s="20">
        <v>39009</v>
      </c>
      <c r="B6" s="21" t="s">
        <v>16</v>
      </c>
      <c r="C6" s="22" t="s">
        <v>15</v>
      </c>
      <c r="D6" s="23">
        <v>22.1</v>
      </c>
      <c r="E6" s="23">
        <v>22.5</v>
      </c>
      <c r="F6" s="23">
        <v>0.9</v>
      </c>
      <c r="G6" s="24">
        <v>2</v>
      </c>
      <c r="H6" s="22">
        <v>1</v>
      </c>
      <c r="I6" s="25">
        <f t="shared" si="0"/>
        <v>0.05136199095022618</v>
      </c>
      <c r="J6" s="26">
        <f t="shared" si="1"/>
        <v>0.03812443438914027</v>
      </c>
      <c r="K6" s="27">
        <f t="shared" si="2"/>
        <v>0.6163438914027142</v>
      </c>
      <c r="L6" s="26">
        <f t="shared" si="3"/>
        <v>0.45749321266968324</v>
      </c>
      <c r="M6" s="28">
        <f t="shared" si="4"/>
        <v>227.0199999999997</v>
      </c>
      <c r="N6" s="49">
        <f t="shared" si="5"/>
        <v>21.251825</v>
      </c>
      <c r="O6" s="29"/>
    </row>
    <row r="7" spans="1:15" ht="12.75">
      <c r="A7" s="20">
        <v>39038</v>
      </c>
      <c r="B7" s="21" t="s">
        <v>16</v>
      </c>
      <c r="C7" s="22" t="s">
        <v>15</v>
      </c>
      <c r="D7" s="23">
        <v>21.25</v>
      </c>
      <c r="E7" s="23">
        <v>22.5</v>
      </c>
      <c r="F7" s="23">
        <v>0.5</v>
      </c>
      <c r="G7" s="24">
        <v>2</v>
      </c>
      <c r="H7" s="22">
        <v>2</v>
      </c>
      <c r="I7" s="25">
        <f t="shared" si="0"/>
        <v>0.07459294117647058</v>
      </c>
      <c r="J7" s="26">
        <f t="shared" si="1"/>
        <v>0.020825882352941177</v>
      </c>
      <c r="K7" s="27">
        <f t="shared" si="2"/>
        <v>0.4475576470588235</v>
      </c>
      <c r="L7" s="26">
        <f t="shared" si="3"/>
        <v>0.12495529411764705</v>
      </c>
      <c r="M7" s="28">
        <f t="shared" si="4"/>
        <v>317.02</v>
      </c>
      <c r="N7" s="49">
        <f t="shared" si="5"/>
        <v>20.801824999999997</v>
      </c>
      <c r="O7" s="29"/>
    </row>
    <row r="8" spans="1:15" ht="12.75">
      <c r="A8" s="20">
        <v>39062</v>
      </c>
      <c r="B8" s="21" t="s">
        <v>16</v>
      </c>
      <c r="C8" s="22" t="s">
        <v>15</v>
      </c>
      <c r="D8" s="23">
        <v>20.8</v>
      </c>
      <c r="E8" s="23">
        <v>20</v>
      </c>
      <c r="F8" s="23">
        <v>1.71</v>
      </c>
      <c r="G8" s="24">
        <v>2</v>
      </c>
      <c r="H8" s="22">
        <v>3.5</v>
      </c>
      <c r="I8" s="25">
        <f t="shared" si="0"/>
        <v>0.03582211538461535</v>
      </c>
      <c r="J8" s="26">
        <f t="shared" si="1"/>
        <v>0.07944951923076923</v>
      </c>
      <c r="K8" s="27">
        <f t="shared" si="2"/>
        <v>0.12281868131868119</v>
      </c>
      <c r="L8" s="26">
        <f t="shared" si="3"/>
        <v>0.27239835164835163</v>
      </c>
      <c r="M8" s="28">
        <f t="shared" si="4"/>
        <v>149.01999999999984</v>
      </c>
      <c r="N8" s="49">
        <f t="shared" si="5"/>
        <v>19.141824999999997</v>
      </c>
      <c r="O8" s="29"/>
    </row>
    <row r="9" spans="1:15" ht="12.75">
      <c r="A9" s="20">
        <v>39065</v>
      </c>
      <c r="B9" s="21" t="s">
        <v>14</v>
      </c>
      <c r="C9" s="22" t="s">
        <v>17</v>
      </c>
      <c r="D9" s="23">
        <v>20.95</v>
      </c>
      <c r="E9" s="23">
        <v>20</v>
      </c>
      <c r="F9" s="23">
        <v>1.62</v>
      </c>
      <c r="G9" s="24">
        <v>3</v>
      </c>
      <c r="H9" s="22">
        <v>1.1</v>
      </c>
      <c r="I9" s="25">
        <f t="shared" si="0"/>
        <v>0.026494828957836152</v>
      </c>
      <c r="J9" s="26">
        <f t="shared" si="1"/>
        <v>0.07537947494033413</v>
      </c>
      <c r="K9" s="27">
        <f t="shared" si="2"/>
        <v>0.2890344977218489</v>
      </c>
      <c r="L9" s="26">
        <f t="shared" si="3"/>
        <v>0.822321544803645</v>
      </c>
      <c r="M9" s="28">
        <f t="shared" si="4"/>
        <v>166.5200000000002</v>
      </c>
      <c r="N9" s="49">
        <f t="shared" si="5"/>
        <v>19.364133333333328</v>
      </c>
      <c r="O9" s="29"/>
    </row>
    <row r="10" spans="1:15" ht="12.75">
      <c r="A10" s="20">
        <v>39066</v>
      </c>
      <c r="B10" s="21" t="s">
        <v>14</v>
      </c>
      <c r="C10" s="30" t="s">
        <v>18</v>
      </c>
      <c r="D10" s="23">
        <v>30.07</v>
      </c>
      <c r="E10" s="23">
        <v>30</v>
      </c>
      <c r="F10" s="23">
        <v>1.6</v>
      </c>
      <c r="G10" s="24">
        <v>2</v>
      </c>
      <c r="H10" s="22">
        <v>2</v>
      </c>
      <c r="I10" s="25">
        <f t="shared" si="0"/>
        <v>0.045397406052544054</v>
      </c>
      <c r="J10" s="26">
        <f t="shared" si="1"/>
        <v>0.0512986365147988</v>
      </c>
      <c r="K10" s="27">
        <f t="shared" si="2"/>
        <v>0.2723844363152643</v>
      </c>
      <c r="L10" s="26">
        <f t="shared" si="3"/>
        <v>0.30779181908879283</v>
      </c>
      <c r="M10" s="28">
        <f t="shared" si="4"/>
        <v>273.0199999999999</v>
      </c>
      <c r="N10" s="49">
        <f t="shared" si="5"/>
        <v>28.521825</v>
      </c>
      <c r="O10" s="29"/>
    </row>
    <row r="11" spans="1:15" ht="12.75">
      <c r="A11" s="20">
        <v>39070</v>
      </c>
      <c r="B11" s="21" t="s">
        <v>14</v>
      </c>
      <c r="C11" s="30" t="s">
        <v>19</v>
      </c>
      <c r="D11" s="23">
        <v>50.189</v>
      </c>
      <c r="E11" s="23">
        <v>45</v>
      </c>
      <c r="F11" s="23">
        <v>7</v>
      </c>
      <c r="G11" s="24">
        <v>1</v>
      </c>
      <c r="H11" s="22">
        <v>1.95</v>
      </c>
      <c r="I11" s="25">
        <f t="shared" si="0"/>
        <v>0.029811313235968043</v>
      </c>
      <c r="J11" s="26">
        <f t="shared" si="1"/>
        <v>0.137332881707147</v>
      </c>
      <c r="K11" s="27">
        <f t="shared" si="2"/>
        <v>0.18345423529826488</v>
      </c>
      <c r="L11" s="26">
        <f t="shared" si="3"/>
        <v>0.8451254258901354</v>
      </c>
      <c r="M11" s="28">
        <f t="shared" si="4"/>
        <v>149.62</v>
      </c>
      <c r="N11" s="49">
        <f t="shared" si="5"/>
        <v>43.29639999999999</v>
      </c>
      <c r="O11" s="29"/>
    </row>
    <row r="12" spans="1:15" ht="12.75">
      <c r="A12" s="20">
        <v>39079</v>
      </c>
      <c r="B12" s="21" t="s">
        <v>14</v>
      </c>
      <c r="C12" s="22" t="s">
        <v>20</v>
      </c>
      <c r="D12" s="23">
        <v>112.32</v>
      </c>
      <c r="E12" s="23">
        <v>115</v>
      </c>
      <c r="F12" s="23">
        <v>4.3</v>
      </c>
      <c r="G12" s="24">
        <v>1</v>
      </c>
      <c r="H12" s="22">
        <v>1.72</v>
      </c>
      <c r="I12" s="25">
        <f t="shared" si="0"/>
        <v>0.05934116809116815</v>
      </c>
      <c r="J12" s="26">
        <f t="shared" si="1"/>
        <v>0.0373272792022792</v>
      </c>
      <c r="K12" s="27">
        <f t="shared" si="2"/>
        <v>0.41400814947326614</v>
      </c>
      <c r="L12" s="26">
        <f t="shared" si="3"/>
        <v>0.26042287815543624</v>
      </c>
      <c r="M12" s="28">
        <f t="shared" si="4"/>
        <v>666.5200000000007</v>
      </c>
      <c r="N12" s="49">
        <f t="shared" si="5"/>
        <v>108.1274</v>
      </c>
      <c r="O12" s="29"/>
    </row>
    <row r="13" spans="1:15" ht="12.75">
      <c r="A13" s="20">
        <v>39085</v>
      </c>
      <c r="B13" s="21" t="s">
        <v>14</v>
      </c>
      <c r="C13" s="22" t="s">
        <v>21</v>
      </c>
      <c r="D13" s="23">
        <v>89.61</v>
      </c>
      <c r="E13" s="23">
        <v>90</v>
      </c>
      <c r="F13" s="23">
        <v>2.8</v>
      </c>
      <c r="G13" s="24">
        <v>1</v>
      </c>
      <c r="H13" s="22">
        <v>1.5</v>
      </c>
      <c r="I13" s="25">
        <f t="shared" si="0"/>
        <v>0.03208570472045531</v>
      </c>
      <c r="J13" s="26">
        <f t="shared" si="1"/>
        <v>0.030047985715879924</v>
      </c>
      <c r="K13" s="27">
        <f t="shared" si="2"/>
        <v>0.2566856377636425</v>
      </c>
      <c r="L13" s="26">
        <f t="shared" si="3"/>
        <v>0.2403838857270394</v>
      </c>
      <c r="M13" s="28">
        <f t="shared" si="4"/>
        <v>287.52000000000004</v>
      </c>
      <c r="N13" s="49">
        <f t="shared" si="5"/>
        <v>86.9174</v>
      </c>
      <c r="O13" s="29"/>
    </row>
    <row r="14" spans="1:15" ht="12.75">
      <c r="A14" s="20">
        <v>39090</v>
      </c>
      <c r="B14" s="21" t="s">
        <v>14</v>
      </c>
      <c r="C14" s="22" t="s">
        <v>22</v>
      </c>
      <c r="D14" s="23">
        <v>86.16</v>
      </c>
      <c r="E14" s="23">
        <v>90</v>
      </c>
      <c r="F14" s="23">
        <v>2.5</v>
      </c>
      <c r="G14" s="24">
        <v>1</v>
      </c>
      <c r="H14" s="22">
        <v>0.45</v>
      </c>
      <c r="I14" s="25">
        <f t="shared" si="0"/>
        <v>0.06993036211699168</v>
      </c>
      <c r="J14" s="26">
        <f t="shared" si="1"/>
        <v>0.027769266480965643</v>
      </c>
      <c r="K14" s="27">
        <f t="shared" si="2"/>
        <v>1.8648096564531111</v>
      </c>
      <c r="L14" s="26">
        <f t="shared" si="3"/>
        <v>0.7405137728257504</v>
      </c>
      <c r="M14" s="28">
        <f t="shared" si="4"/>
        <v>602.5200000000003</v>
      </c>
      <c r="N14" s="49">
        <f t="shared" si="5"/>
        <v>83.7674</v>
      </c>
      <c r="O14" s="29"/>
    </row>
    <row r="15" spans="1:15" ht="12.75">
      <c r="A15" s="20">
        <v>39104</v>
      </c>
      <c r="B15" s="21" t="s">
        <v>14</v>
      </c>
      <c r="C15" s="22" t="s">
        <v>22</v>
      </c>
      <c r="D15" s="23">
        <v>83.67</v>
      </c>
      <c r="E15" s="23">
        <v>85</v>
      </c>
      <c r="F15" s="23">
        <v>5.3</v>
      </c>
      <c r="G15" s="24">
        <v>1</v>
      </c>
      <c r="H15" s="22">
        <v>2.45</v>
      </c>
      <c r="I15" s="25">
        <f t="shared" si="0"/>
        <v>0.07547747101709092</v>
      </c>
      <c r="J15" s="26">
        <f t="shared" si="1"/>
        <v>0.06206047567825983</v>
      </c>
      <c r="K15" s="27">
        <f t="shared" si="2"/>
        <v>0.3696855723286085</v>
      </c>
      <c r="L15" s="26">
        <f t="shared" si="3"/>
        <v>0.30396967679147663</v>
      </c>
      <c r="M15" s="28">
        <f t="shared" si="4"/>
        <v>631.5199999999998</v>
      </c>
      <c r="N15" s="49">
        <f t="shared" si="5"/>
        <v>78.4774</v>
      </c>
      <c r="O15" s="29"/>
    </row>
    <row r="16" spans="1:15" ht="12.75">
      <c r="A16" s="20">
        <v>39104</v>
      </c>
      <c r="B16" s="37" t="s">
        <v>14</v>
      </c>
      <c r="C16" s="38" t="s">
        <v>23</v>
      </c>
      <c r="D16" s="39">
        <v>89.56</v>
      </c>
      <c r="E16" s="39">
        <v>90</v>
      </c>
      <c r="F16" s="39">
        <v>2.4</v>
      </c>
      <c r="G16" s="38">
        <v>1</v>
      </c>
      <c r="H16" s="38">
        <v>2</v>
      </c>
      <c r="I16" s="25">
        <f t="shared" si="0"/>
        <v>0.028195623046002653</v>
      </c>
      <c r="J16" s="26">
        <f t="shared" si="1"/>
        <v>0.025598481464939704</v>
      </c>
      <c r="K16" s="27">
        <f t="shared" si="2"/>
        <v>0.16917373827601592</v>
      </c>
      <c r="L16" s="26">
        <f t="shared" si="3"/>
        <v>0.15359088878963822</v>
      </c>
      <c r="M16" s="28">
        <f t="shared" si="4"/>
        <v>252.51999999999975</v>
      </c>
      <c r="N16" s="49">
        <f t="shared" si="5"/>
        <v>87.2674</v>
      </c>
      <c r="O16" s="10"/>
    </row>
    <row r="17" spans="1:15" ht="12.75">
      <c r="A17" s="20">
        <v>39133</v>
      </c>
      <c r="B17" s="37" t="s">
        <v>14</v>
      </c>
      <c r="C17" s="30" t="s">
        <v>18</v>
      </c>
      <c r="D17" s="23">
        <v>29.82</v>
      </c>
      <c r="E17" s="23">
        <v>30</v>
      </c>
      <c r="F17" s="23">
        <v>1.1</v>
      </c>
      <c r="G17" s="24">
        <v>2</v>
      </c>
      <c r="H17" s="22">
        <v>2</v>
      </c>
      <c r="I17" s="25">
        <f t="shared" si="0"/>
        <v>0.03739436619718309</v>
      </c>
      <c r="J17" s="26">
        <f t="shared" si="1"/>
        <v>0.03496143527833669</v>
      </c>
      <c r="K17" s="27">
        <f t="shared" si="2"/>
        <v>0.22436619718309853</v>
      </c>
      <c r="L17" s="26">
        <f t="shared" si="3"/>
        <v>0.20976861167002014</v>
      </c>
      <c r="M17" s="28">
        <f t="shared" si="4"/>
        <v>223.01999999999995</v>
      </c>
      <c r="N17" s="49">
        <f t="shared" si="5"/>
        <v>28.771825</v>
      </c>
      <c r="O17" s="10"/>
    </row>
    <row r="18" spans="1:15" ht="12.75">
      <c r="A18" s="20">
        <v>39134</v>
      </c>
      <c r="B18" s="37" t="s">
        <v>14</v>
      </c>
      <c r="C18" s="30" t="s">
        <v>24</v>
      </c>
      <c r="D18" s="23">
        <v>102.25</v>
      </c>
      <c r="E18" s="23">
        <v>105</v>
      </c>
      <c r="F18" s="23">
        <v>5.6</v>
      </c>
      <c r="G18" s="24">
        <v>1</v>
      </c>
      <c r="H18" s="22">
        <v>2</v>
      </c>
      <c r="I18" s="25">
        <f t="shared" si="0"/>
        <v>0.0785838630806846</v>
      </c>
      <c r="J18" s="26">
        <f t="shared" si="1"/>
        <v>0.053717359413202936</v>
      </c>
      <c r="K18" s="27">
        <f t="shared" si="2"/>
        <v>0.4715031784841076</v>
      </c>
      <c r="L18" s="26">
        <f t="shared" si="3"/>
        <v>0.3223041564792176</v>
      </c>
      <c r="M18" s="28">
        <f t="shared" si="4"/>
        <v>803.52</v>
      </c>
      <c r="N18" s="49">
        <f t="shared" si="5"/>
        <v>96.7574</v>
      </c>
      <c r="O18" s="10"/>
    </row>
    <row r="19" spans="1:15" ht="12.75">
      <c r="A19" s="20">
        <v>39133</v>
      </c>
      <c r="B19" s="37" t="s">
        <v>16</v>
      </c>
      <c r="C19" s="30" t="s">
        <v>25</v>
      </c>
      <c r="D19" s="23">
        <v>86.06</v>
      </c>
      <c r="E19" s="23">
        <v>90</v>
      </c>
      <c r="F19" s="23">
        <v>3.112</v>
      </c>
      <c r="G19" s="24">
        <v>1</v>
      </c>
      <c r="H19" s="22">
        <v>2</v>
      </c>
      <c r="I19" s="25">
        <f t="shared" si="0"/>
        <v>0.07828491749941899</v>
      </c>
      <c r="J19" s="26">
        <f t="shared" si="1"/>
        <v>0.03491285149895421</v>
      </c>
      <c r="K19" s="27">
        <f t="shared" si="2"/>
        <v>0.4697095049965139</v>
      </c>
      <c r="L19" s="26">
        <f t="shared" si="3"/>
        <v>0.2094771089937253</v>
      </c>
      <c r="M19" s="28">
        <f t="shared" si="4"/>
        <v>673.7199999999998</v>
      </c>
      <c r="N19" s="49">
        <f t="shared" si="5"/>
        <v>83.05539999999999</v>
      </c>
      <c r="O19" s="10"/>
    </row>
    <row r="20" spans="1:15" ht="12.75">
      <c r="A20" s="20">
        <v>39133</v>
      </c>
      <c r="B20" s="37" t="s">
        <v>16</v>
      </c>
      <c r="C20" s="22" t="s">
        <v>26</v>
      </c>
      <c r="D20" s="23">
        <v>91</v>
      </c>
      <c r="E20" s="23">
        <v>95</v>
      </c>
      <c r="F20" s="23">
        <v>4.1</v>
      </c>
      <c r="G20" s="24">
        <v>1</v>
      </c>
      <c r="H20" s="22">
        <v>2</v>
      </c>
      <c r="I20" s="25">
        <f t="shared" si="0"/>
        <v>0.08555164835164834</v>
      </c>
      <c r="J20" s="26">
        <f t="shared" si="1"/>
        <v>0.04387472527472527</v>
      </c>
      <c r="K20" s="27">
        <f t="shared" si="2"/>
        <v>0.51330989010989</v>
      </c>
      <c r="L20" s="26">
        <f t="shared" si="3"/>
        <v>0.2632483516483516</v>
      </c>
      <c r="M20" s="28">
        <f t="shared" si="4"/>
        <v>778.52</v>
      </c>
      <c r="N20" s="49">
        <f t="shared" si="5"/>
        <v>87.0074</v>
      </c>
      <c r="O20" s="10"/>
    </row>
    <row r="21" spans="1:15" ht="12.75">
      <c r="A21" s="20">
        <v>39134</v>
      </c>
      <c r="B21" s="22" t="s">
        <v>14</v>
      </c>
      <c r="C21" s="22" t="s">
        <v>27</v>
      </c>
      <c r="D21" s="23">
        <v>90.3</v>
      </c>
      <c r="E21" s="23">
        <v>90</v>
      </c>
      <c r="F21" s="23">
        <v>3.3</v>
      </c>
      <c r="G21" s="24">
        <v>3</v>
      </c>
      <c r="H21" s="22">
        <v>2</v>
      </c>
      <c r="I21" s="25">
        <f t="shared" si="0"/>
        <v>0.03194979697305282</v>
      </c>
      <c r="J21" s="26">
        <f t="shared" si="1"/>
        <v>0.036093023255813955</v>
      </c>
      <c r="K21" s="27">
        <f t="shared" si="2"/>
        <v>0.19169878183831693</v>
      </c>
      <c r="L21" s="26">
        <f t="shared" si="3"/>
        <v>0.21655813953488373</v>
      </c>
      <c r="M21" s="28">
        <f t="shared" si="4"/>
        <v>865.5200000000009</v>
      </c>
      <c r="N21" s="49">
        <f t="shared" si="5"/>
        <v>87.03413333333333</v>
      </c>
      <c r="O21" s="10"/>
    </row>
    <row r="22" spans="1:15" ht="12.75">
      <c r="A22" s="20">
        <v>39149</v>
      </c>
      <c r="B22" s="21" t="s">
        <v>14</v>
      </c>
      <c r="C22" s="30" t="s">
        <v>18</v>
      </c>
      <c r="D22" s="23">
        <v>29.04</v>
      </c>
      <c r="E22" s="23">
        <v>30</v>
      </c>
      <c r="F22" s="23">
        <v>1.01</v>
      </c>
      <c r="G22" s="24">
        <v>2</v>
      </c>
      <c r="H22" s="22">
        <v>2.3</v>
      </c>
      <c r="I22" s="25">
        <f t="shared" si="0"/>
        <v>0.062159090909090935</v>
      </c>
      <c r="J22" s="26">
        <f t="shared" si="1"/>
        <v>0.0328013085399449</v>
      </c>
      <c r="K22" s="27">
        <f t="shared" si="2"/>
        <v>0.32430830039525704</v>
      </c>
      <c r="L22" s="26">
        <f t="shared" si="3"/>
        <v>0.17113726194753862</v>
      </c>
      <c r="M22" s="28">
        <f t="shared" si="4"/>
        <v>361.02000000000015</v>
      </c>
      <c r="N22" s="49">
        <f t="shared" si="5"/>
        <v>28.081825</v>
      </c>
      <c r="O22" s="10"/>
    </row>
    <row r="23" spans="1:15" ht="12.75">
      <c r="A23" s="42">
        <v>39160</v>
      </c>
      <c r="B23" s="31" t="s">
        <v>16</v>
      </c>
      <c r="C23" s="24" t="s">
        <v>28</v>
      </c>
      <c r="D23" s="23">
        <v>66.09</v>
      </c>
      <c r="E23" s="23">
        <v>67.5</v>
      </c>
      <c r="F23" s="23">
        <v>2.35</v>
      </c>
      <c r="G23" s="24">
        <v>1</v>
      </c>
      <c r="H23" s="24">
        <v>2</v>
      </c>
      <c r="I23" s="25">
        <f t="shared" si="0"/>
        <v>0.05212891511575119</v>
      </c>
      <c r="J23" s="26">
        <f t="shared" si="1"/>
        <v>0.033932516265698286</v>
      </c>
      <c r="K23" s="27">
        <f t="shared" si="2"/>
        <v>0.31277349069450716</v>
      </c>
      <c r="L23" s="26">
        <f t="shared" si="3"/>
        <v>0.2035950975941897</v>
      </c>
      <c r="M23" s="28">
        <f t="shared" si="4"/>
        <v>344.51999999999964</v>
      </c>
      <c r="N23" s="49">
        <f t="shared" si="5"/>
        <v>63.8474</v>
      </c>
      <c r="O23" s="10"/>
    </row>
    <row r="24" spans="1:15" ht="12.75">
      <c r="A24" s="20">
        <v>39160</v>
      </c>
      <c r="B24" s="37" t="s">
        <v>16</v>
      </c>
      <c r="C24" s="38" t="s">
        <v>29</v>
      </c>
      <c r="D24" s="39">
        <v>25.84</v>
      </c>
      <c r="E24" s="39">
        <v>27.5</v>
      </c>
      <c r="F24" s="39">
        <v>0.45</v>
      </c>
      <c r="G24" s="38">
        <v>3</v>
      </c>
      <c r="H24" s="38">
        <v>2</v>
      </c>
      <c r="I24" s="25">
        <f t="shared" si="0"/>
        <v>0.07720846233230134</v>
      </c>
      <c r="J24" s="26">
        <f t="shared" si="1"/>
        <v>0.0158359133126935</v>
      </c>
      <c r="K24" s="27">
        <f t="shared" si="2"/>
        <v>0.4632507739938081</v>
      </c>
      <c r="L24" s="26">
        <f t="shared" si="3"/>
        <v>0.09501547987616099</v>
      </c>
      <c r="M24" s="28">
        <f t="shared" si="4"/>
        <v>598.52</v>
      </c>
      <c r="N24" s="49">
        <f t="shared" si="5"/>
        <v>25.424133333333334</v>
      </c>
      <c r="O24" s="10"/>
    </row>
    <row r="25" spans="1:15" ht="12.75">
      <c r="A25" s="20">
        <v>39161</v>
      </c>
      <c r="B25" s="21" t="s">
        <v>14</v>
      </c>
      <c r="C25" s="22" t="s">
        <v>30</v>
      </c>
      <c r="D25" s="23">
        <v>70.86</v>
      </c>
      <c r="E25" s="23">
        <v>70</v>
      </c>
      <c r="F25" s="23">
        <v>4.3</v>
      </c>
      <c r="G25" s="24">
        <v>1</v>
      </c>
      <c r="H25" s="22">
        <v>1.95</v>
      </c>
      <c r="I25" s="25">
        <f t="shared" si="0"/>
        <v>0.04410386677956535</v>
      </c>
      <c r="J25" s="26">
        <f t="shared" si="1"/>
        <v>0.059167372283375666</v>
      </c>
      <c r="K25" s="27">
        <f t="shared" si="2"/>
        <v>0.2714084109511714</v>
      </c>
      <c r="L25" s="26">
        <f t="shared" si="3"/>
        <v>0.36410690635923487</v>
      </c>
      <c r="M25" s="28">
        <f t="shared" si="4"/>
        <v>312.52000000000004</v>
      </c>
      <c r="N25" s="49">
        <f t="shared" si="5"/>
        <v>66.6674</v>
      </c>
      <c r="O25" s="47"/>
    </row>
    <row r="26" spans="1:15" ht="12.75">
      <c r="A26" s="42">
        <v>39195</v>
      </c>
      <c r="B26" s="31" t="s">
        <v>16</v>
      </c>
      <c r="C26" s="24" t="s">
        <v>26</v>
      </c>
      <c r="D26" s="23">
        <v>89.3</v>
      </c>
      <c r="E26" s="23">
        <v>90</v>
      </c>
      <c r="F26" s="23">
        <v>5.1</v>
      </c>
      <c r="G26" s="24">
        <v>1</v>
      </c>
      <c r="H26" s="24">
        <v>2</v>
      </c>
      <c r="I26" s="25">
        <f t="shared" si="0"/>
        <v>0.061424412094064976</v>
      </c>
      <c r="J26" s="26">
        <f t="shared" si="1"/>
        <v>0.05590817469204926</v>
      </c>
      <c r="K26" s="27">
        <f t="shared" si="2"/>
        <v>0.3685464725643899</v>
      </c>
      <c r="L26" s="26">
        <f t="shared" si="3"/>
        <v>0.3354490481522956</v>
      </c>
      <c r="M26" s="28">
        <f t="shared" si="4"/>
        <v>548.5200000000002</v>
      </c>
      <c r="N26" s="49">
        <f t="shared" si="5"/>
        <v>84.3074</v>
      </c>
      <c r="O26" s="10"/>
    </row>
    <row r="27" spans="1:15" ht="12.75">
      <c r="A27" s="42">
        <v>39195</v>
      </c>
      <c r="B27" s="31" t="s">
        <v>16</v>
      </c>
      <c r="C27" s="38" t="s">
        <v>22</v>
      </c>
      <c r="D27" s="39">
        <v>92.42</v>
      </c>
      <c r="E27" s="39">
        <v>95</v>
      </c>
      <c r="F27" s="39">
        <v>3.6</v>
      </c>
      <c r="G27" s="38">
        <v>1</v>
      </c>
      <c r="H27" s="38">
        <v>2</v>
      </c>
      <c r="I27" s="25">
        <f t="shared" si="0"/>
        <v>0.06346245401428259</v>
      </c>
      <c r="J27" s="26">
        <f t="shared" si="1"/>
        <v>0.0377905215321359</v>
      </c>
      <c r="K27" s="27">
        <f t="shared" si="2"/>
        <v>0.38077472408569557</v>
      </c>
      <c r="L27" s="26">
        <f t="shared" si="3"/>
        <v>0.2267431291928154</v>
      </c>
      <c r="M27" s="28">
        <f t="shared" si="4"/>
        <v>586.5199999999998</v>
      </c>
      <c r="N27" s="49">
        <f t="shared" si="5"/>
        <v>88.92739999999999</v>
      </c>
      <c r="O27" s="10"/>
    </row>
    <row r="28" spans="1:15" ht="12.75">
      <c r="A28" s="20">
        <v>39196</v>
      </c>
      <c r="B28" s="37" t="s">
        <v>14</v>
      </c>
      <c r="C28" s="38" t="s">
        <v>31</v>
      </c>
      <c r="D28" s="43">
        <v>62.899</v>
      </c>
      <c r="E28" s="43">
        <v>62.5</v>
      </c>
      <c r="F28" s="43">
        <v>3.4</v>
      </c>
      <c r="G28" s="38">
        <v>1</v>
      </c>
      <c r="H28" s="38">
        <v>1.95</v>
      </c>
      <c r="I28" s="25">
        <f t="shared" si="0"/>
        <v>0.04270656131258047</v>
      </c>
      <c r="J28" s="26">
        <f t="shared" si="1"/>
        <v>0.05234741410833241</v>
      </c>
      <c r="K28" s="27">
        <f t="shared" si="2"/>
        <v>0.2628096080774183</v>
      </c>
      <c r="L28" s="26">
        <f t="shared" si="3"/>
        <v>0.3221379329743533</v>
      </c>
      <c r="M28" s="28">
        <f t="shared" si="4"/>
        <v>268.6199999999999</v>
      </c>
      <c r="N28" s="49">
        <f t="shared" si="5"/>
        <v>59.606399999999994</v>
      </c>
      <c r="O28" s="10"/>
    </row>
    <row r="29" spans="1:15" ht="13.5" thickBot="1">
      <c r="A29" s="44">
        <v>39196</v>
      </c>
      <c r="B29" s="45" t="s">
        <v>14</v>
      </c>
      <c r="C29" s="33" t="s">
        <v>26</v>
      </c>
      <c r="D29" s="32">
        <v>91.35</v>
      </c>
      <c r="E29" s="32">
        <v>90</v>
      </c>
      <c r="F29" s="32">
        <v>3.6</v>
      </c>
      <c r="G29" s="33">
        <v>1</v>
      </c>
      <c r="H29" s="33">
        <v>1.95</v>
      </c>
      <c r="I29" s="34">
        <f t="shared" si="0"/>
        <v>0.021184455391352004</v>
      </c>
      <c r="J29" s="35">
        <f t="shared" si="1"/>
        <v>0.03823316912972085</v>
      </c>
      <c r="K29" s="36">
        <f t="shared" si="2"/>
        <v>0.13036587933139696</v>
      </c>
      <c r="L29" s="35">
        <f t="shared" si="3"/>
        <v>0.23528104079828216</v>
      </c>
      <c r="M29" s="40">
        <f t="shared" si="4"/>
        <v>193.52000000000055</v>
      </c>
      <c r="N29" s="50">
        <f t="shared" si="5"/>
        <v>87.8574</v>
      </c>
      <c r="O29" s="2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www.mytradersjournal.com</Company>
  <HyperlinkBase>www.mytradersjournal.com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ROI-Calls</dc:title>
  <dc:subject/>
  <dc:creator>The Trader</dc:creator>
  <cp:keywords/>
  <dc:description>http://mytradersjournal.com/stock-options/excel-spreadsheets/</dc:description>
  <cp:lastModifiedBy>Licensed User</cp:lastModifiedBy>
  <dcterms:created xsi:type="dcterms:W3CDTF">2007-04-24T18:36:29Z</dcterms:created>
  <dcterms:modified xsi:type="dcterms:W3CDTF">2007-06-01T13:40:22Z</dcterms:modified>
  <cp:category/>
  <cp:version/>
  <cp:contentType/>
  <cp:contentStatus/>
</cp:coreProperties>
</file>